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5 投标报价汇总表_(2018范本)" sheetId="5" r:id="rId1"/>
    <sheet name="6 工程量清单表" sheetId="6" r:id="rId2"/>
  </sheets>
  <definedNames>
    <definedName name="_xlnm.Print_Area" localSheetId="0">'5 投标报价汇总表_(2018范本)'!$A$1:$D$31</definedName>
    <definedName name="_xlnm.Print_Area" localSheetId="1">'6 工程量清单表'!$A$1:$F$147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<sst xmlns="http://schemas.openxmlformats.org/spreadsheetml/2006/main" count="329" uniqueCount="166">
  <si>
    <t>投标报价汇总表</t>
  </si>
  <si>
    <t>工程名称：湖滨新区2025年道路安全隐患治理项目施工-智能设施</t>
  </si>
  <si>
    <t>第1页 共1页</t>
  </si>
  <si>
    <t>序号</t>
  </si>
  <si>
    <t>章次</t>
  </si>
  <si>
    <t>科目名称</t>
  </si>
  <si>
    <t>金额</t>
  </si>
  <si>
    <t>1</t>
  </si>
  <si>
    <t>100</t>
  </si>
  <si>
    <t>清单 第100章 总则</t>
  </si>
  <si>
    <t>2</t>
  </si>
  <si>
    <t>600</t>
  </si>
  <si>
    <t>清单 第600章 安全设施及预埋管线</t>
  </si>
  <si>
    <t>3</t>
  </si>
  <si>
    <t>第100章至第700章合计</t>
  </si>
  <si>
    <t>4</t>
  </si>
  <si>
    <t>已包含在清单合计中的材料、工程设备、专业工程暂估价合计</t>
  </si>
  <si>
    <t/>
  </si>
  <si>
    <t>5</t>
  </si>
  <si>
    <t>清单合计减去材料、工程设备、专业工程暂估价合计</t>
  </si>
  <si>
    <t>6</t>
  </si>
  <si>
    <t>计日工合计</t>
  </si>
  <si>
    <t>7</t>
  </si>
  <si>
    <t>暂列金额（不含计日工总额）（清单小计*10%）</t>
  </si>
  <si>
    <t>8</t>
  </si>
  <si>
    <t>投标报价</t>
  </si>
  <si>
    <t>【新点2013公路造价全国版 V10.4.7】</t>
  </si>
  <si>
    <t>工程量清单表</t>
  </si>
  <si>
    <t>编制范围：湖滨新区2025年道路安全隐患治理项目施工-智能设施</t>
  </si>
  <si>
    <t>第1页 共6页</t>
  </si>
  <si>
    <t>子目号</t>
  </si>
  <si>
    <t>子目名称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</si>
  <si>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</si>
  <si>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</si>
  <si>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</si>
  <si>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</si>
  <si>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</si>
  <si>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</si>
  <si>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</si>
  <si>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</si>
  <si>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</si>
  <si>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</si>
  <si>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</si>
  <si>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</si>
  <si>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</si>
  <si>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</si>
  <si>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</si>
  <si>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</si>
  <si>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</si>
  <si>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</si>
  <si>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施工环保费,含防尘污染防治增加费</t>
  </si>
  <si>
    <t>102-3</t>
  </si>
  <si>
    <t>安全生产费</t>
  </si>
  <si>
    <t>103</t>
  </si>
  <si>
    <t>临时工程与设施</t>
  </si>
  <si>
    <t>103-2</t>
  </si>
  <si>
    <t>临时占地</t>
  </si>
  <si>
    <t>104</t>
  </si>
  <si>
    <t>承包人驻地建设</t>
  </si>
  <si>
    <t>104-1</t>
  </si>
  <si>
    <t>105</t>
  </si>
  <si>
    <t>施工标准化</t>
  </si>
  <si>
    <t>105-8</t>
  </si>
  <si>
    <t>试验检测费</t>
  </si>
  <si>
    <t>第100章</t>
  </si>
  <si>
    <t>合计 人民币</t>
  </si>
  <si>
    <t>元</t>
  </si>
  <si>
    <t>第2页 共6页</t>
  </si>
  <si>
    <t>609</t>
  </si>
  <si>
    <t>智能设施</t>
  </si>
  <si>
    <t>609-1</t>
  </si>
  <si>
    <t>交通信号灯</t>
  </si>
  <si>
    <t>单色圆盘灯（φ400mm圆灯，详见技术参数要求）</t>
  </si>
  <si>
    <t>组</t>
  </si>
  <si>
    <t>方向指示信号灯（φ400mm箭头灯，详见技术参数要求）</t>
  </si>
  <si>
    <t>-c</t>
  </si>
  <si>
    <t>立式一体式车行信号灯，含基础、灯头、结构等</t>
  </si>
  <si>
    <t>-d</t>
  </si>
  <si>
    <t>人行信号灯，φ300mm，红色（行人站立标志）+绿色动态行人行走标志</t>
  </si>
  <si>
    <t>-e</t>
  </si>
  <si>
    <t>人行信号灯杆件，含基础、接地</t>
  </si>
  <si>
    <t>套</t>
  </si>
  <si>
    <t>-f</t>
  </si>
  <si>
    <t>9m挑臂机动车信号灯杆件及基础（杆件利旧），挑臂9m，含接地。包含旧杆件的刷漆等</t>
  </si>
  <si>
    <t>-g</t>
  </si>
  <si>
    <t>智能信号机，含信号机联网，须与宿迁市现有的智能信号控制系统无缝对接，详见技术参数要求</t>
  </si>
  <si>
    <t>台</t>
  </si>
  <si>
    <t>-h</t>
  </si>
  <si>
    <t>信号机基础，含接地</t>
  </si>
  <si>
    <t>-i</t>
  </si>
  <si>
    <t>信号机机柜，含电源、空开、插座、防雷器、引下线及接地，尺寸按需配置</t>
  </si>
  <si>
    <t>j</t>
  </si>
  <si>
    <t>倒计时器，通讯式或触发式控制方式，支持全程显示和定程显示，详见技术参数要求</t>
  </si>
  <si>
    <t>k</t>
  </si>
  <si>
    <t>中心平台接入工作（三台山大道与茶壶窑商业街交叉口、崇文路湖滨运河学校）</t>
  </si>
  <si>
    <t>项</t>
  </si>
  <si>
    <t>第3页 共6页</t>
  </si>
  <si>
    <t>l</t>
  </si>
  <si>
    <t>安装辅材，含安装链接线缆及完成本系统所需的其他材料与工作（三台山大道与茶壶窑商业街交叉口、崇文路湖滨运河学校）</t>
  </si>
  <si>
    <t>609-2</t>
  </si>
  <si>
    <t>监控及抓拍检测系统</t>
  </si>
  <si>
    <t>电警抓拍机，900万（含）以上像素，详见技术参数；含高清镜头、支架、防护罩、电源及相关软件</t>
  </si>
  <si>
    <t>补光灯，详见技术参数</t>
  </si>
  <si>
    <t>红绿灯信号检测器，可接入16路220V/AC红绿灯信号</t>
  </si>
  <si>
    <t>电子警察前端存储控制主机，详见技术参数</t>
  </si>
  <si>
    <t>卡口抓拍机（超级卡口），900万（含）以上像素，详见技术参数；含高清镜头、支架、防护罩、电源及相关软件</t>
  </si>
  <si>
    <t>闪光灯，详见技术参数</t>
  </si>
  <si>
    <t>卡口前端存储控制主机，详见技术参数</t>
  </si>
  <si>
    <t>高清枪式摄像机，400万（含）以上像素，详见技术参数；含安装支架、电源及相关软件</t>
  </si>
  <si>
    <t>高清球式摄像机，400万（含）以上像素，详见技术参数；含安装支架、电源及相关软件</t>
  </si>
  <si>
    <t>-j</t>
  </si>
  <si>
    <t>抱杆箱，材质Q235A，壁厚不小于2mm，内外表面热镀锌喷塑，内含电源开关、防雷器、接线端子等</t>
  </si>
  <si>
    <t>第4页 共6页</t>
  </si>
  <si>
    <t>综合控制箱，尺寸与信号机尺寸保持统一，内含电源开关、防雷器、接线端、可放置传输设备等</t>
  </si>
  <si>
    <t>-l</t>
  </si>
  <si>
    <t>3m挑臂电子警察杆件及基础，挑臂4m，含接地</t>
  </si>
  <si>
    <t>-m</t>
  </si>
  <si>
    <t>4m挑臂电子警察杆件及基础（杆件利旧），挑臂4m，含接地。包含旧杆件的刷漆等</t>
  </si>
  <si>
    <t>-n</t>
  </si>
  <si>
    <t>9m挑臂电子警察杆件及基础（杆件利旧），挑臂9m，含接地。包含旧杆件的刷漆等</t>
  </si>
  <si>
    <t>-o</t>
  </si>
  <si>
    <t>工业级交换机，1000M8口工业级，满足室外使用</t>
  </si>
  <si>
    <t>-p</t>
  </si>
  <si>
    <t>光纤收发器，100M</t>
  </si>
  <si>
    <t>对</t>
  </si>
  <si>
    <t>-q</t>
  </si>
  <si>
    <t>-r</t>
  </si>
  <si>
    <t>609-3</t>
  </si>
  <si>
    <t>线缆、土建工程</t>
  </si>
  <si>
    <t>配电箱及基础，含电源、空开、插座、防雷器、引下线及接地，尺寸按需配置</t>
  </si>
  <si>
    <t>电源防雷器，单向，据实计量</t>
  </si>
  <si>
    <t>网络防雷器，据实计量</t>
  </si>
  <si>
    <t>YJV-4*16+1*10，配电箱至就近取电点直埋铠甲电缆，据实际量</t>
  </si>
  <si>
    <t>m</t>
  </si>
  <si>
    <t>KVV10*1.0，机动车红绿灯与计时器，据实计量</t>
  </si>
  <si>
    <t>第5页 共6页</t>
  </si>
  <si>
    <t>RVVP5*1.5，人行灯用，据实计量</t>
  </si>
  <si>
    <t>RVVP2*1.5，控制线，据实际量</t>
  </si>
  <si>
    <t>RVV-3*1.5，电源线与相机取电，据实计量</t>
  </si>
  <si>
    <t>RVV-3*4，杆线电源线，据实计量</t>
  </si>
  <si>
    <t>网络线，室外6类屏蔽双绞线，据实计量</t>
  </si>
  <si>
    <t>箱</t>
  </si>
  <si>
    <t>-k</t>
  </si>
  <si>
    <t>4芯铠装单模电缆，据实计量</t>
  </si>
  <si>
    <t>3年光纤线路（100M）使用费</t>
  </si>
  <si>
    <t>条</t>
  </si>
  <si>
    <t>牵引施工，据实计量，牵引施工工艺的并行延长米，管材另算</t>
  </si>
  <si>
    <t>φ100mmPE管，2根并行，牵引施工用管材，据实计量</t>
  </si>
  <si>
    <t>φ63mmPE管，据实计量</t>
  </si>
  <si>
    <t>老路开挖与恢复，老路开挖埋设G100钢管，埋设后恢复老路，宽度按1m计，据实计量，管材另算</t>
  </si>
  <si>
    <t>G100钢管，据实际量</t>
  </si>
  <si>
    <t>绿化开挖与恢复，含取电电缆开挖恢复，据实际量</t>
  </si>
  <si>
    <t>-s</t>
  </si>
  <si>
    <t>手井（II型检查井），井盖应有交通设施专用标记，据实际量</t>
  </si>
  <si>
    <t>个</t>
  </si>
  <si>
    <t>-t</t>
  </si>
  <si>
    <t>人井（ I型检查井），井盖应有交通设施专用标记，据实际量</t>
  </si>
  <si>
    <t>-u</t>
  </si>
  <si>
    <t>安装辅材，含完成本系统所需的其他材料与工作（三台山大道与茶壶窑商业街交叉口、崇文路湖滨运河学校）</t>
  </si>
  <si>
    <t>-v</t>
  </si>
  <si>
    <t>信号灯用电开户、运营维护及电费</t>
  </si>
  <si>
    <t>月</t>
  </si>
  <si>
    <t>第6页 共6页</t>
  </si>
  <si>
    <t>609-4</t>
  </si>
  <si>
    <t>利用旧设备，包含旧设备的拆除、安装、测试等，不按次计，详见清单编制说明</t>
  </si>
  <si>
    <t>第600章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</si>
</sst>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color rgb="FF000000"/>
      <name val="Arial"/>
      <charset val="134"/>
    </font>
    <font>
      <sz val="10.5"/>
      <color rgb="FF000000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b/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Border="1" applyProtection="1"/>
    <xf numFmtId="176" fontId="1" fillId="0" borderId="0" xfId="0" applyNumberFormat="1" applyFont="1" applyFill="1" applyBorder="1" applyAlignment="1" applyProtection="1">
      <alignment horizontal="right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left" vertical="center" wrapText="1"/>
    </xf>
    <xf numFmtId="176" fontId="0" fillId="0" borderId="6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 wrapText="1"/>
    </xf>
    <xf numFmtId="176" fontId="4" fillId="0" borderId="0" xfId="0" applyNumberFormat="1" applyFont="1" applyFill="1" applyBorder="1" applyAlignment="1" applyProtection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H12" sqref="H12"/>
    </sheetView>
  </sheetViews>
  <sheetFormatPr defaultColWidth="9" defaultRowHeight="12.75" outlineLevelCol="3"/>
  <cols>
    <col min="1" max="1" width="18.4285714285714" customWidth="1"/>
    <col min="2" max="2" width="22.3238095238095" customWidth="1"/>
    <col min="3" max="3" width="30.8857142857143" customWidth="1"/>
    <col min="4" max="4" width="22.8380952380952" style="22" customWidth="1"/>
  </cols>
  <sheetData>
    <row r="1" ht="23.25" customHeight="1" spans="1:4">
      <c r="A1" s="1"/>
      <c r="B1" s="2"/>
      <c r="C1" s="2"/>
      <c r="D1" s="23"/>
    </row>
    <row r="2" ht="44.35" customHeight="1" spans="1:4">
      <c r="A2" s="4" t="s">
        <v>0</v>
      </c>
      <c r="B2" s="4"/>
      <c r="C2" s="4"/>
      <c r="D2" s="24"/>
    </row>
    <row r="3" ht="35.65" customHeight="1" spans="1:4">
      <c r="A3" s="5" t="s">
        <v>1</v>
      </c>
      <c r="B3" s="5"/>
      <c r="C3" s="5"/>
      <c r="D3" s="25" t="s">
        <v>2</v>
      </c>
    </row>
    <row r="4" ht="43.65" customHeight="1" spans="1:4">
      <c r="A4" s="10" t="s">
        <v>3</v>
      </c>
      <c r="B4" s="10" t="s">
        <v>4</v>
      </c>
      <c r="C4" s="10" t="s">
        <v>5</v>
      </c>
      <c r="D4" s="26" t="s">
        <v>6</v>
      </c>
    </row>
    <row r="5" ht="24" customHeight="1" spans="1:4">
      <c r="A5" s="10" t="s">
        <v>7</v>
      </c>
      <c r="B5" s="10" t="s">
        <v>8</v>
      </c>
      <c r="C5" s="10" t="s">
        <v>9</v>
      </c>
      <c r="D5" s="27">
        <f>IF(OR(ISERROR(ROUND('6 工程量清单表'!D30,2)),ROUND('6 工程量清单表'!D30,2)=""),0,ROUND('6 工程量清单表'!D30,2))</f>
        <v>11893.15</v>
      </c>
    </row>
    <row r="6" ht="23.25" customHeight="1" spans="1:4">
      <c r="A6" s="10" t="s">
        <v>10</v>
      </c>
      <c r="B6" s="10" t="s">
        <v>11</v>
      </c>
      <c r="C6" s="10" t="s">
        <v>12</v>
      </c>
      <c r="D6" s="27">
        <f>IF(OR(ISERROR(ROUND('6 工程量清单表'!D145,2)),ROUND('6 工程量清单表'!D145,2)=""),0,ROUND('6 工程量清单表'!D145,2))</f>
        <v>0</v>
      </c>
    </row>
    <row r="7" ht="23.25" customHeight="1" spans="1:4">
      <c r="A7" s="10" t="s">
        <v>13</v>
      </c>
      <c r="B7" s="10" t="s">
        <v>14</v>
      </c>
      <c r="C7" s="28"/>
      <c r="D7" s="27">
        <f>ROUND(IF(OR(ISERROR(D5),D5=""),0,D5)+IF(OR(ISERROR(D6),D6=""),0,D6),2)</f>
        <v>11893.15</v>
      </c>
    </row>
    <row r="8" ht="23.25" customHeight="1" spans="1:4">
      <c r="A8" s="10" t="s">
        <v>15</v>
      </c>
      <c r="B8" s="10" t="s">
        <v>16</v>
      </c>
      <c r="C8" s="28"/>
      <c r="D8" s="27" t="s">
        <v>17</v>
      </c>
    </row>
    <row r="9" ht="24" customHeight="1" spans="1:4">
      <c r="A9" s="10" t="s">
        <v>18</v>
      </c>
      <c r="B9" s="10" t="s">
        <v>19</v>
      </c>
      <c r="C9" s="28"/>
      <c r="D9" s="27">
        <f>ROUND(IF(OR(ISERROR(D7),D7=""),0,D7)-IF(OR(ISERROR(D8),D8=""),0,D8),2)</f>
        <v>11893.15</v>
      </c>
    </row>
    <row r="10" ht="23.25" customHeight="1" spans="1:4">
      <c r="A10" s="10" t="s">
        <v>20</v>
      </c>
      <c r="B10" s="10" t="s">
        <v>21</v>
      </c>
      <c r="C10" s="28"/>
      <c r="D10" s="27" t="s">
        <v>17</v>
      </c>
    </row>
    <row r="11" ht="23.25" customHeight="1" spans="1:4">
      <c r="A11" s="10" t="s">
        <v>22</v>
      </c>
      <c r="B11" s="10" t="s">
        <v>23</v>
      </c>
      <c r="C11" s="28"/>
      <c r="D11" s="27">
        <f>D9*0.1</f>
        <v>1189.315</v>
      </c>
    </row>
    <row r="12" ht="24" customHeight="1" spans="1:4">
      <c r="A12" s="10" t="s">
        <v>24</v>
      </c>
      <c r="B12" s="10" t="s">
        <v>25</v>
      </c>
      <c r="C12" s="28"/>
      <c r="D12" s="27">
        <f>D9+D11</f>
        <v>13082.465</v>
      </c>
    </row>
    <row r="13" ht="23.25" customHeight="1" spans="1:4">
      <c r="A13" s="11"/>
      <c r="B13" s="12"/>
      <c r="C13" s="12"/>
      <c r="D13" s="29"/>
    </row>
    <row r="14" ht="23.25" customHeight="1" spans="1:4">
      <c r="A14" s="11"/>
      <c r="B14" s="12"/>
      <c r="C14" s="12"/>
      <c r="D14" s="29"/>
    </row>
    <row r="15" ht="23.25" customHeight="1" spans="1:4">
      <c r="A15" s="11"/>
      <c r="B15" s="12"/>
      <c r="C15" s="12"/>
      <c r="D15" s="29"/>
    </row>
    <row r="16" ht="24" customHeight="1" spans="1:4">
      <c r="A16" s="11"/>
      <c r="B16" s="12"/>
      <c r="C16" s="12"/>
      <c r="D16" s="29"/>
    </row>
    <row r="17" ht="23.25" customHeight="1" spans="1:4">
      <c r="A17" s="11"/>
      <c r="B17" s="12"/>
      <c r="C17" s="12"/>
      <c r="D17" s="29"/>
    </row>
    <row r="18" ht="23.25" customHeight="1" spans="1:4">
      <c r="A18" s="11"/>
      <c r="B18" s="12"/>
      <c r="C18" s="12"/>
      <c r="D18" s="29"/>
    </row>
    <row r="19" ht="24" customHeight="1" spans="1:4">
      <c r="A19" s="11"/>
      <c r="B19" s="12"/>
      <c r="C19" s="12"/>
      <c r="D19" s="29"/>
    </row>
    <row r="20" ht="23.25" customHeight="1" spans="1:4">
      <c r="A20" s="11"/>
      <c r="B20" s="12"/>
      <c r="C20" s="12"/>
      <c r="D20" s="29"/>
    </row>
    <row r="21" ht="23.25" customHeight="1" spans="1:4">
      <c r="A21" s="11"/>
      <c r="B21" s="12"/>
      <c r="C21" s="12"/>
      <c r="D21" s="29"/>
    </row>
    <row r="22" ht="23.25" customHeight="1" spans="1:4">
      <c r="A22" s="11"/>
      <c r="B22" s="12"/>
      <c r="C22" s="12"/>
      <c r="D22" s="29"/>
    </row>
    <row r="23" ht="24" customHeight="1" spans="1:4">
      <c r="A23" s="11"/>
      <c r="B23" s="12"/>
      <c r="C23" s="12"/>
      <c r="D23" s="29"/>
    </row>
    <row r="24" ht="23.25" customHeight="1" spans="1:4">
      <c r="A24" s="11"/>
      <c r="B24" s="12"/>
      <c r="C24" s="12"/>
      <c r="D24" s="29"/>
    </row>
    <row r="25" ht="23.25" customHeight="1" spans="1:4">
      <c r="A25" s="11"/>
      <c r="B25" s="12"/>
      <c r="C25" s="12"/>
      <c r="D25" s="29"/>
    </row>
    <row r="26" ht="24" customHeight="1" spans="1:4">
      <c r="A26" s="11"/>
      <c r="B26" s="12"/>
      <c r="C26" s="12"/>
      <c r="D26" s="29"/>
    </row>
    <row r="27" ht="23.25" customHeight="1" spans="1:4">
      <c r="A27" s="11"/>
      <c r="B27" s="12"/>
      <c r="C27" s="12"/>
      <c r="D27" s="29"/>
    </row>
    <row r="28" ht="23.25" customHeight="1" spans="1:4">
      <c r="A28" s="11"/>
      <c r="B28" s="12"/>
      <c r="C28" s="12"/>
      <c r="D28" s="29"/>
    </row>
    <row r="29" ht="23.25" customHeight="1" spans="1:4">
      <c r="A29" s="11"/>
      <c r="B29" s="12"/>
      <c r="C29" s="12"/>
      <c r="D29" s="29"/>
    </row>
    <row r="30" ht="23.25" customHeight="1" spans="1:4">
      <c r="A30" s="20"/>
      <c r="B30" s="20"/>
      <c r="C30" s="20"/>
      <c r="D30" s="30"/>
    </row>
    <row r="31" ht="30.55" customHeight="1" spans="1:4">
      <c r="A31" s="1"/>
      <c r="B31" s="2"/>
      <c r="C31" s="31" t="s">
        <v>26</v>
      </c>
      <c r="D31" s="32"/>
    </row>
  </sheetData>
  <sheetProtection algorithmName="SHA-512" hashValue="N8N9YIEYlxSpgytq1RDo5J8mL3piCCx8cnmKstDD1NoEle/YzFTlv/zBC7KZKpB7YoIUydH+f4skNaXoWsNTkg==" saltValue="qwMEw4hIw/pklbPoymer7g==" spinCount="100000" sheet="1" objects="1"/>
  <mergeCells count="10">
    <mergeCell ref="B1:C1"/>
    <mergeCell ref="A2:D2"/>
    <mergeCell ref="A3:C3"/>
    <mergeCell ref="B7:C7"/>
    <mergeCell ref="B8:C8"/>
    <mergeCell ref="B9:C9"/>
    <mergeCell ref="B10:C10"/>
    <mergeCell ref="B11:C11"/>
    <mergeCell ref="B12:C12"/>
    <mergeCell ref="C31:D31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7"/>
  <sheetViews>
    <sheetView tabSelected="1" workbookViewId="0">
      <selection activeCell="K8" sqref="K8"/>
    </sheetView>
  </sheetViews>
  <sheetFormatPr defaultColWidth="9" defaultRowHeight="12.75" outlineLevelCol="5"/>
  <cols>
    <col min="1" max="1" width="10.1238095238095" customWidth="1"/>
    <col min="2" max="2" width="21.0285714285714" customWidth="1"/>
    <col min="3" max="3" width="12.7142857142857" customWidth="1"/>
    <col min="4" max="4" width="15.1809523809524" customWidth="1"/>
    <col min="5" max="5" width="14.7904761904762" customWidth="1"/>
    <col min="6" max="6" width="20.6380952380952" customWidth="1"/>
  </cols>
  <sheetData>
    <row r="1" ht="23.25" customHeight="1" spans="1:6">
      <c r="A1" s="1"/>
      <c r="B1" s="1"/>
      <c r="C1" s="2"/>
      <c r="D1" s="2"/>
      <c r="E1" s="3"/>
      <c r="F1" s="3"/>
    </row>
    <row r="2" ht="44.35" customHeight="1" spans="1:6">
      <c r="A2" s="4" t="s">
        <v>27</v>
      </c>
      <c r="B2" s="4"/>
      <c r="C2" s="4"/>
      <c r="D2" s="4"/>
      <c r="E2" s="4"/>
      <c r="F2" s="4"/>
    </row>
    <row r="3" ht="50.2" customHeight="1" spans="1:6">
      <c r="A3" s="5" t="s">
        <v>28</v>
      </c>
      <c r="B3" s="5"/>
      <c r="C3" s="5"/>
      <c r="D3" s="6" t="s">
        <v>29</v>
      </c>
      <c r="E3" s="6"/>
      <c r="F3" s="6"/>
    </row>
    <row r="4" ht="24.7" customHeight="1" spans="1:6">
      <c r="A4" s="7" t="s">
        <v>9</v>
      </c>
      <c r="B4" s="8"/>
      <c r="C4" s="8"/>
      <c r="D4" s="8"/>
      <c r="E4" s="8"/>
      <c r="F4" s="9"/>
    </row>
    <row r="5" ht="29.8" customHeight="1" spans="1:6">
      <c r="A5" s="10" t="s">
        <v>30</v>
      </c>
      <c r="B5" s="10" t="s">
        <v>31</v>
      </c>
      <c r="C5" s="10" t="s">
        <v>32</v>
      </c>
      <c r="D5" s="10" t="s">
        <v>33</v>
      </c>
      <c r="E5" s="10" t="s">
        <v>34</v>
      </c>
      <c r="F5" s="10" t="s">
        <v>35</v>
      </c>
    </row>
    <row r="6" ht="20.35" customHeight="1" spans="1:6">
      <c r="A6" s="10" t="s">
        <v>36</v>
      </c>
      <c r="B6" s="11" t="s">
        <v>37</v>
      </c>
      <c r="C6" s="10"/>
      <c r="D6" s="12" t="s">
        <v>17</v>
      </c>
      <c r="E6" s="12" t="s">
        <v>17</v>
      </c>
      <c r="F6" s="12" t="s">
        <v>17</v>
      </c>
    </row>
    <row r="7" ht="20.35" customHeight="1" spans="1:6">
      <c r="A7" s="10" t="s">
        <v>38</v>
      </c>
      <c r="B7" s="11" t="s">
        <v>39</v>
      </c>
      <c r="C7" s="10"/>
      <c r="D7" s="12" t="s">
        <v>17</v>
      </c>
      <c r="E7" s="12" t="s">
        <v>17</v>
      </c>
      <c r="F7" s="12" t="s">
        <v>17</v>
      </c>
    </row>
    <row r="8" ht="27.65" customHeight="1" spans="1:6">
      <c r="A8" s="10" t="s">
        <v>40</v>
      </c>
      <c r="B8" s="11" t="s">
        <v>41</v>
      </c>
      <c r="C8" s="10" t="s">
        <v>42</v>
      </c>
      <c r="D8" s="12">
        <v>1</v>
      </c>
      <c r="E8" s="13"/>
      <c r="F8" s="14">
        <f>ROUND(IF(OR(ISERROR(D8),D8=""),0,D8)*IF(OR(ISERROR(E8),E8=""),0,E8),2)</f>
        <v>0</v>
      </c>
    </row>
    <row r="9" ht="28.35" customHeight="1" spans="1:6">
      <c r="A9" s="10" t="s">
        <v>43</v>
      </c>
      <c r="B9" s="11" t="s">
        <v>44</v>
      </c>
      <c r="C9" s="10" t="s">
        <v>42</v>
      </c>
      <c r="D9" s="12">
        <v>1</v>
      </c>
      <c r="E9" s="13"/>
      <c r="F9" s="14">
        <f>ROUND(IF(OR(ISERROR(D9),D9=""),0,D9)*IF(OR(ISERROR(E9),E9=""),0,E9),2)</f>
        <v>0</v>
      </c>
    </row>
    <row r="10" ht="20.35" customHeight="1" spans="1:6">
      <c r="A10" s="10" t="s">
        <v>45</v>
      </c>
      <c r="B10" s="11" t="s">
        <v>46</v>
      </c>
      <c r="C10" s="10"/>
      <c r="D10" s="12" t="s">
        <v>17</v>
      </c>
      <c r="E10" s="12" t="s">
        <v>17</v>
      </c>
      <c r="F10" s="12" t="s">
        <v>17</v>
      </c>
    </row>
    <row r="11" ht="20.35" customHeight="1" spans="1:6">
      <c r="A11" s="10" t="s">
        <v>47</v>
      </c>
      <c r="B11" s="11" t="s">
        <v>48</v>
      </c>
      <c r="C11" s="10" t="s">
        <v>42</v>
      </c>
      <c r="D11" s="12">
        <v>1</v>
      </c>
      <c r="E11" s="13"/>
      <c r="F11" s="14">
        <f>ROUND(IF(OR(ISERROR(D11),D11=""),0,D11)*IF(OR(ISERROR(E11),E11=""),0,E11),2)</f>
        <v>0</v>
      </c>
    </row>
    <row r="12" ht="27.65" customHeight="1" spans="1:6">
      <c r="A12" s="10" t="s">
        <v>49</v>
      </c>
      <c r="B12" s="11" t="s">
        <v>50</v>
      </c>
      <c r="C12" s="10" t="s">
        <v>42</v>
      </c>
      <c r="D12" s="12">
        <v>1</v>
      </c>
      <c r="E12" s="13"/>
      <c r="F12" s="14">
        <f>ROUND(IF(OR(ISERROR(D12),D12=""),0,D12)*IF(OR(ISERROR(E12),E12=""),0,E12),2)</f>
        <v>0</v>
      </c>
    </row>
    <row r="13" ht="20.35" customHeight="1" spans="1:6">
      <c r="A13" s="10" t="s">
        <v>51</v>
      </c>
      <c r="B13" s="11" t="s">
        <v>52</v>
      </c>
      <c r="C13" s="10" t="s">
        <v>42</v>
      </c>
      <c r="D13" s="12">
        <v>1</v>
      </c>
      <c r="E13" s="12">
        <v>11893.15</v>
      </c>
      <c r="F13" s="14">
        <f>ROUND(IF(OR(ISERROR(D13),D13=""),0,D13)*IF(OR(ISERROR(E13),E13=""),0,E13),2)</f>
        <v>11893.15</v>
      </c>
    </row>
    <row r="14" ht="20.35" customHeight="1" spans="1:6">
      <c r="A14" s="10" t="s">
        <v>53</v>
      </c>
      <c r="B14" s="11" t="s">
        <v>54</v>
      </c>
      <c r="C14" s="10"/>
      <c r="D14" s="12" t="s">
        <v>17</v>
      </c>
      <c r="E14" s="12" t="s">
        <v>17</v>
      </c>
      <c r="F14" s="12" t="s">
        <v>17</v>
      </c>
    </row>
    <row r="15" ht="20.35" customHeight="1" spans="1:6">
      <c r="A15" s="10" t="s">
        <v>55</v>
      </c>
      <c r="B15" s="11" t="s">
        <v>56</v>
      </c>
      <c r="C15" s="10" t="s">
        <v>42</v>
      </c>
      <c r="D15" s="12">
        <v>1</v>
      </c>
      <c r="E15" s="13"/>
      <c r="F15" s="14">
        <f>ROUND(IF(OR(ISERROR(D15),D15=""),0,D15)*IF(OR(ISERROR(E15),E15=""),0,E15),2)</f>
        <v>0</v>
      </c>
    </row>
    <row r="16" ht="20.35" customHeight="1" spans="1:6">
      <c r="A16" s="10" t="s">
        <v>57</v>
      </c>
      <c r="B16" s="11" t="s">
        <v>58</v>
      </c>
      <c r="C16" s="10"/>
      <c r="D16" s="12" t="s">
        <v>17</v>
      </c>
      <c r="E16" s="12" t="s">
        <v>17</v>
      </c>
      <c r="F16" s="12" t="s">
        <v>17</v>
      </c>
    </row>
    <row r="17" ht="20.35" customHeight="1" spans="1:6">
      <c r="A17" s="10" t="s">
        <v>59</v>
      </c>
      <c r="B17" s="11" t="s">
        <v>58</v>
      </c>
      <c r="C17" s="10" t="s">
        <v>42</v>
      </c>
      <c r="D17" s="12">
        <v>1</v>
      </c>
      <c r="E17" s="13"/>
      <c r="F17" s="14">
        <f>ROUND(IF(OR(ISERROR(D17),D17=""),0,D17)*IF(OR(ISERROR(E17),E17=""),0,E17),2)</f>
        <v>0</v>
      </c>
    </row>
    <row r="18" ht="20.35" customHeight="1" spans="1:6">
      <c r="A18" s="10" t="s">
        <v>60</v>
      </c>
      <c r="B18" s="11" t="s">
        <v>61</v>
      </c>
      <c r="C18" s="10"/>
      <c r="D18" s="12" t="s">
        <v>17</v>
      </c>
      <c r="E18" s="12" t="s">
        <v>17</v>
      </c>
      <c r="F18" s="12" t="s">
        <v>17</v>
      </c>
    </row>
    <row r="19" ht="20.35" customHeight="1" spans="1:6">
      <c r="A19" s="10" t="s">
        <v>62</v>
      </c>
      <c r="B19" s="11" t="s">
        <v>63</v>
      </c>
      <c r="C19" s="10" t="s">
        <v>42</v>
      </c>
      <c r="D19" s="12">
        <v>1</v>
      </c>
      <c r="E19" s="13"/>
      <c r="F19" s="14">
        <f>ROUND(IF(OR(ISERROR(D19),D19=""),0,D19)*IF(OR(ISERROR(E19),E19=""),0,E19),2)</f>
        <v>0</v>
      </c>
    </row>
    <row r="20" ht="23.25" customHeight="1" spans="1:6">
      <c r="A20" s="10"/>
      <c r="B20" s="10"/>
      <c r="C20" s="11"/>
      <c r="D20" s="12"/>
      <c r="E20" s="12"/>
      <c r="F20" s="12"/>
    </row>
    <row r="21" ht="23.25" customHeight="1" spans="1:6">
      <c r="A21" s="10"/>
      <c r="B21" s="10"/>
      <c r="C21" s="11"/>
      <c r="D21" s="12"/>
      <c r="E21" s="12"/>
      <c r="F21" s="12"/>
    </row>
    <row r="22" ht="24" customHeight="1" spans="1:6">
      <c r="A22" s="10"/>
      <c r="B22" s="10"/>
      <c r="C22" s="11"/>
      <c r="D22" s="12"/>
      <c r="E22" s="12"/>
      <c r="F22" s="12"/>
    </row>
    <row r="23" ht="23.25" customHeight="1" spans="1:6">
      <c r="A23" s="10"/>
      <c r="B23" s="10"/>
      <c r="C23" s="11"/>
      <c r="D23" s="12"/>
      <c r="E23" s="12"/>
      <c r="F23" s="12"/>
    </row>
    <row r="24" ht="23.25" customHeight="1" spans="1:6">
      <c r="A24" s="10"/>
      <c r="B24" s="10"/>
      <c r="C24" s="11"/>
      <c r="D24" s="12"/>
      <c r="E24" s="12"/>
      <c r="F24" s="12"/>
    </row>
    <row r="25" ht="24" customHeight="1" spans="1:6">
      <c r="A25" s="10"/>
      <c r="B25" s="10"/>
      <c r="C25" s="11"/>
      <c r="D25" s="12"/>
      <c r="E25" s="12"/>
      <c r="F25" s="12"/>
    </row>
    <row r="26" ht="23.25" customHeight="1" spans="1:6">
      <c r="A26" s="10"/>
      <c r="B26" s="10"/>
      <c r="C26" s="11"/>
      <c r="D26" s="12"/>
      <c r="E26" s="12"/>
      <c r="F26" s="12"/>
    </row>
    <row r="27" ht="23.25" customHeight="1" spans="1:6">
      <c r="A27" s="10"/>
      <c r="B27" s="10"/>
      <c r="C27" s="11"/>
      <c r="D27" s="12"/>
      <c r="E27" s="12"/>
      <c r="F27" s="12"/>
    </row>
    <row r="28" ht="23.25" customHeight="1" spans="1:6">
      <c r="A28" s="10"/>
      <c r="B28" s="10"/>
      <c r="C28" s="11"/>
      <c r="D28" s="12"/>
      <c r="E28" s="12"/>
      <c r="F28" s="12"/>
    </row>
    <row r="29" ht="24" customHeight="1" spans="1:6">
      <c r="A29" s="10"/>
      <c r="B29" s="10"/>
      <c r="C29" s="11"/>
      <c r="D29" s="12"/>
      <c r="E29" s="12"/>
      <c r="F29" s="12"/>
    </row>
    <row r="30" ht="20.35" customHeight="1" spans="1:6">
      <c r="A30" s="15" t="s">
        <v>64</v>
      </c>
      <c r="B30" s="16"/>
      <c r="C30" s="17" t="s">
        <v>65</v>
      </c>
      <c r="D30" s="18">
        <f>ROUND(SUM(F6:F29),2)</f>
        <v>11893.15</v>
      </c>
      <c r="E30" s="17"/>
      <c r="F30" s="19" t="s">
        <v>66</v>
      </c>
    </row>
    <row r="31" ht="21.8" customHeight="1" spans="1:6">
      <c r="A31" s="20"/>
      <c r="B31" s="20"/>
      <c r="C31" s="20"/>
      <c r="D31" s="20"/>
      <c r="E31" s="20"/>
      <c r="F31" s="20"/>
    </row>
    <row r="32" ht="30.55" customHeight="1" spans="1:6">
      <c r="A32" s="1"/>
      <c r="B32" s="1"/>
      <c r="C32" s="21" t="s">
        <v>26</v>
      </c>
      <c r="D32" s="21"/>
      <c r="E32" s="21"/>
      <c r="F32" s="21"/>
    </row>
    <row r="33" ht="23.25" customHeight="1" spans="1:6">
      <c r="A33" s="1"/>
      <c r="B33" s="1"/>
      <c r="C33" s="2"/>
      <c r="D33" s="2"/>
      <c r="E33" s="3"/>
      <c r="F33" s="3"/>
    </row>
    <row r="34" ht="44.35" customHeight="1" spans="1:6">
      <c r="A34" s="4" t="s">
        <v>27</v>
      </c>
      <c r="B34" s="4"/>
      <c r="C34" s="4"/>
      <c r="D34" s="4"/>
      <c r="E34" s="4"/>
      <c r="F34" s="4"/>
    </row>
    <row r="35" ht="50.2" customHeight="1" spans="1:6">
      <c r="A35" s="5" t="s">
        <v>28</v>
      </c>
      <c r="B35" s="5"/>
      <c r="C35" s="5"/>
      <c r="D35" s="6" t="s">
        <v>67</v>
      </c>
      <c r="E35" s="6"/>
      <c r="F35" s="6"/>
    </row>
    <row r="36" ht="24.7" customHeight="1" spans="1:6">
      <c r="A36" s="7" t="s">
        <v>12</v>
      </c>
      <c r="B36" s="8"/>
      <c r="C36" s="8"/>
      <c r="D36" s="8"/>
      <c r="E36" s="8"/>
      <c r="F36" s="9"/>
    </row>
    <row r="37" ht="29.8" customHeight="1" spans="1:6">
      <c r="A37" s="10" t="s">
        <v>30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 t="s">
        <v>35</v>
      </c>
    </row>
    <row r="38" ht="20.35" customHeight="1" spans="1:6">
      <c r="A38" s="10" t="s">
        <v>68</v>
      </c>
      <c r="B38" s="11" t="s">
        <v>69</v>
      </c>
      <c r="C38" s="10"/>
      <c r="D38" s="12" t="s">
        <v>17</v>
      </c>
      <c r="E38" s="12" t="s">
        <v>17</v>
      </c>
      <c r="F38" s="12" t="s">
        <v>17</v>
      </c>
    </row>
    <row r="39" ht="20.35" customHeight="1" spans="1:6">
      <c r="A39" s="10" t="s">
        <v>70</v>
      </c>
      <c r="B39" s="11" t="s">
        <v>71</v>
      </c>
      <c r="C39" s="10"/>
      <c r="D39" s="12" t="s">
        <v>17</v>
      </c>
      <c r="E39" s="12" t="s">
        <v>17</v>
      </c>
      <c r="F39" s="12" t="s">
        <v>17</v>
      </c>
    </row>
    <row r="40" ht="27.65" customHeight="1" spans="1:6">
      <c r="A40" s="10" t="s">
        <v>40</v>
      </c>
      <c r="B40" s="11" t="s">
        <v>72</v>
      </c>
      <c r="C40" s="10" t="s">
        <v>73</v>
      </c>
      <c r="D40" s="12">
        <v>2</v>
      </c>
      <c r="E40" s="13"/>
      <c r="F40" s="14">
        <f t="shared" ref="F40:F50" si="0">ROUND(IF(OR(ISERROR(D40),D40=""),0,D40)*IF(OR(ISERROR(E40),E40=""),0,E40),2)</f>
        <v>0</v>
      </c>
    </row>
    <row r="41" ht="42.9" customHeight="1" spans="1:6">
      <c r="A41" s="10" t="s">
        <v>43</v>
      </c>
      <c r="B41" s="11" t="s">
        <v>74</v>
      </c>
      <c r="C41" s="10" t="s">
        <v>73</v>
      </c>
      <c r="D41" s="12">
        <v>2</v>
      </c>
      <c r="E41" s="13"/>
      <c r="F41" s="14">
        <f t="shared" si="0"/>
        <v>0</v>
      </c>
    </row>
    <row r="42" ht="27.65" customHeight="1" spans="1:6">
      <c r="A42" s="10" t="s">
        <v>75</v>
      </c>
      <c r="B42" s="11" t="s">
        <v>76</v>
      </c>
      <c r="C42" s="10" t="s">
        <v>73</v>
      </c>
      <c r="D42" s="12">
        <v>5</v>
      </c>
      <c r="E42" s="13"/>
      <c r="F42" s="14">
        <f t="shared" si="0"/>
        <v>0</v>
      </c>
    </row>
    <row r="43" ht="42.9" customHeight="1" spans="1:6">
      <c r="A43" s="10" t="s">
        <v>77</v>
      </c>
      <c r="B43" s="11" t="s">
        <v>78</v>
      </c>
      <c r="C43" s="10" t="s">
        <v>73</v>
      </c>
      <c r="D43" s="12">
        <v>8</v>
      </c>
      <c r="E43" s="13"/>
      <c r="F43" s="14">
        <f t="shared" si="0"/>
        <v>0</v>
      </c>
    </row>
    <row r="44" ht="28.35" customHeight="1" spans="1:6">
      <c r="A44" s="10" t="s">
        <v>79</v>
      </c>
      <c r="B44" s="11" t="s">
        <v>80</v>
      </c>
      <c r="C44" s="10" t="s">
        <v>81</v>
      </c>
      <c r="D44" s="12">
        <v>4</v>
      </c>
      <c r="E44" s="13"/>
      <c r="F44" s="14">
        <f t="shared" si="0"/>
        <v>0</v>
      </c>
    </row>
    <row r="45" ht="56.7" customHeight="1" spans="1:6">
      <c r="A45" s="10" t="s">
        <v>82</v>
      </c>
      <c r="B45" s="11" t="s">
        <v>83</v>
      </c>
      <c r="C45" s="10" t="s">
        <v>81</v>
      </c>
      <c r="D45" s="12">
        <v>2</v>
      </c>
      <c r="E45" s="13"/>
      <c r="F45" s="14">
        <f t="shared" si="0"/>
        <v>0</v>
      </c>
    </row>
    <row r="46" ht="57.45" customHeight="1" spans="1:6">
      <c r="A46" s="10" t="s">
        <v>84</v>
      </c>
      <c r="B46" s="11" t="s">
        <v>85</v>
      </c>
      <c r="C46" s="10" t="s">
        <v>86</v>
      </c>
      <c r="D46" s="12">
        <v>2</v>
      </c>
      <c r="E46" s="13"/>
      <c r="F46" s="14">
        <f t="shared" si="0"/>
        <v>0</v>
      </c>
    </row>
    <row r="47" ht="20.35" customHeight="1" spans="1:6">
      <c r="A47" s="10" t="s">
        <v>87</v>
      </c>
      <c r="B47" s="11" t="s">
        <v>88</v>
      </c>
      <c r="C47" s="10" t="s">
        <v>81</v>
      </c>
      <c r="D47" s="12">
        <v>2</v>
      </c>
      <c r="E47" s="13"/>
      <c r="F47" s="14">
        <f t="shared" si="0"/>
        <v>0</v>
      </c>
    </row>
    <row r="48" ht="42.9" customHeight="1" spans="1:6">
      <c r="A48" s="10" t="s">
        <v>89</v>
      </c>
      <c r="B48" s="11" t="s">
        <v>90</v>
      </c>
      <c r="C48" s="10" t="s">
        <v>86</v>
      </c>
      <c r="D48" s="12">
        <v>2</v>
      </c>
      <c r="E48" s="13"/>
      <c r="F48" s="14">
        <f t="shared" si="0"/>
        <v>0</v>
      </c>
    </row>
    <row r="49" ht="56.7" customHeight="1" spans="1:6">
      <c r="A49" s="10" t="s">
        <v>91</v>
      </c>
      <c r="B49" s="11" t="s">
        <v>92</v>
      </c>
      <c r="C49" s="10" t="s">
        <v>86</v>
      </c>
      <c r="D49" s="12">
        <v>2</v>
      </c>
      <c r="E49" s="13"/>
      <c r="F49" s="14">
        <f t="shared" si="0"/>
        <v>0</v>
      </c>
    </row>
    <row r="50" ht="57.45" customHeight="1" spans="1:6">
      <c r="A50" s="10" t="s">
        <v>93</v>
      </c>
      <c r="B50" s="11" t="s">
        <v>94</v>
      </c>
      <c r="C50" s="10" t="s">
        <v>95</v>
      </c>
      <c r="D50" s="12">
        <v>2</v>
      </c>
      <c r="E50" s="13"/>
      <c r="F50" s="14">
        <f t="shared" si="0"/>
        <v>0</v>
      </c>
    </row>
    <row r="51" ht="23.25" customHeight="1" spans="1:6">
      <c r="A51" s="10"/>
      <c r="B51" s="10"/>
      <c r="C51" s="11"/>
      <c r="D51" s="12"/>
      <c r="E51" s="12"/>
      <c r="F51" s="12"/>
    </row>
    <row r="52" ht="24" customHeight="1" spans="1:6">
      <c r="A52" s="10"/>
      <c r="B52" s="10"/>
      <c r="C52" s="11"/>
      <c r="D52" s="12"/>
      <c r="E52" s="12"/>
      <c r="F52" s="12"/>
    </row>
    <row r="53" ht="23.25" customHeight="1" spans="1:6">
      <c r="A53" s="10"/>
      <c r="B53" s="10"/>
      <c r="C53" s="11"/>
      <c r="D53" s="12"/>
      <c r="E53" s="12"/>
      <c r="F53" s="12"/>
    </row>
    <row r="54" ht="12.35" customHeight="1" spans="1:6">
      <c r="A54" s="20"/>
      <c r="B54" s="20"/>
      <c r="C54" s="20"/>
      <c r="D54" s="20"/>
      <c r="E54" s="20"/>
      <c r="F54" s="20"/>
    </row>
    <row r="55" ht="30.55" customHeight="1" spans="1:6">
      <c r="A55" s="1"/>
      <c r="B55" s="1"/>
      <c r="C55" s="21" t="s">
        <v>26</v>
      </c>
      <c r="D55" s="21"/>
      <c r="E55" s="21"/>
      <c r="F55" s="21"/>
    </row>
    <row r="56" ht="23.25" customHeight="1" spans="1:6">
      <c r="A56" s="1"/>
      <c r="B56" s="1"/>
      <c r="C56" s="2"/>
      <c r="D56" s="2"/>
      <c r="E56" s="3"/>
      <c r="F56" s="3"/>
    </row>
    <row r="57" ht="44.35" customHeight="1" spans="1:6">
      <c r="A57" s="4" t="s">
        <v>27</v>
      </c>
      <c r="B57" s="4"/>
      <c r="C57" s="4"/>
      <c r="D57" s="4"/>
      <c r="E57" s="4"/>
      <c r="F57" s="4"/>
    </row>
    <row r="58" ht="50.2" customHeight="1" spans="1:6">
      <c r="A58" s="5" t="s">
        <v>28</v>
      </c>
      <c r="B58" s="5"/>
      <c r="C58" s="5"/>
      <c r="D58" s="6" t="s">
        <v>96</v>
      </c>
      <c r="E58" s="6"/>
      <c r="F58" s="6"/>
    </row>
    <row r="59" ht="29.1" customHeight="1" spans="1:6">
      <c r="A59" s="10" t="s">
        <v>30</v>
      </c>
      <c r="B59" s="10" t="s">
        <v>31</v>
      </c>
      <c r="C59" s="10" t="s">
        <v>32</v>
      </c>
      <c r="D59" s="10" t="s">
        <v>33</v>
      </c>
      <c r="E59" s="10" t="s">
        <v>34</v>
      </c>
      <c r="F59" s="10" t="s">
        <v>35</v>
      </c>
    </row>
    <row r="60" ht="86.55" customHeight="1" spans="1:6">
      <c r="A60" s="10" t="s">
        <v>97</v>
      </c>
      <c r="B60" s="11" t="s">
        <v>98</v>
      </c>
      <c r="C60" s="10" t="s">
        <v>95</v>
      </c>
      <c r="D60" s="12">
        <v>2</v>
      </c>
      <c r="E60" s="13"/>
      <c r="F60" s="14">
        <f>ROUND(IF(OR(ISERROR(D60),D60=""),0,D60)*IF(OR(ISERROR(E60),E60=""),0,E60),2)</f>
        <v>0</v>
      </c>
    </row>
    <row r="61" ht="20.35" customHeight="1" spans="1:6">
      <c r="A61" s="10" t="s">
        <v>99</v>
      </c>
      <c r="B61" s="11" t="s">
        <v>100</v>
      </c>
      <c r="C61" s="10"/>
      <c r="D61" s="12" t="s">
        <v>17</v>
      </c>
      <c r="E61" s="12" t="s">
        <v>17</v>
      </c>
      <c r="F61" s="12" t="s">
        <v>17</v>
      </c>
    </row>
    <row r="62" ht="72" customHeight="1" spans="1:6">
      <c r="A62" s="10" t="s">
        <v>40</v>
      </c>
      <c r="B62" s="11" t="s">
        <v>101</v>
      </c>
      <c r="C62" s="10" t="s">
        <v>86</v>
      </c>
      <c r="D62" s="12">
        <v>4</v>
      </c>
      <c r="E62" s="13"/>
      <c r="F62" s="14">
        <f t="shared" ref="F62:F71" si="1">ROUND(IF(OR(ISERROR(D62),D62=""),0,D62)*IF(OR(ISERROR(E62),E62=""),0,E62),2)</f>
        <v>0</v>
      </c>
    </row>
    <row r="63" ht="20.35" customHeight="1" spans="1:6">
      <c r="A63" s="10" t="s">
        <v>43</v>
      </c>
      <c r="B63" s="11" t="s">
        <v>102</v>
      </c>
      <c r="C63" s="10" t="s">
        <v>86</v>
      </c>
      <c r="D63" s="12">
        <v>6</v>
      </c>
      <c r="E63" s="13"/>
      <c r="F63" s="14">
        <f t="shared" si="1"/>
        <v>0</v>
      </c>
    </row>
    <row r="64" ht="42.9" customHeight="1" spans="1:6">
      <c r="A64" s="10" t="s">
        <v>75</v>
      </c>
      <c r="B64" s="11" t="s">
        <v>103</v>
      </c>
      <c r="C64" s="10" t="s">
        <v>86</v>
      </c>
      <c r="D64" s="12">
        <v>1</v>
      </c>
      <c r="E64" s="13"/>
      <c r="F64" s="14">
        <f t="shared" si="1"/>
        <v>0</v>
      </c>
    </row>
    <row r="65" ht="27.65" customHeight="1" spans="1:6">
      <c r="A65" s="10" t="s">
        <v>77</v>
      </c>
      <c r="B65" s="11" t="s">
        <v>104</v>
      </c>
      <c r="C65" s="10" t="s">
        <v>86</v>
      </c>
      <c r="D65" s="12">
        <v>1</v>
      </c>
      <c r="E65" s="13"/>
      <c r="F65" s="14">
        <f t="shared" si="1"/>
        <v>0</v>
      </c>
    </row>
    <row r="66" ht="72" customHeight="1" spans="1:6">
      <c r="A66" s="10" t="s">
        <v>79</v>
      </c>
      <c r="B66" s="11" t="s">
        <v>105</v>
      </c>
      <c r="C66" s="10" t="s">
        <v>86</v>
      </c>
      <c r="D66" s="12">
        <v>4</v>
      </c>
      <c r="E66" s="13"/>
      <c r="F66" s="14">
        <f t="shared" si="1"/>
        <v>0</v>
      </c>
    </row>
    <row r="67" ht="20.35" customHeight="1" spans="1:6">
      <c r="A67" s="10" t="s">
        <v>82</v>
      </c>
      <c r="B67" s="11" t="s">
        <v>106</v>
      </c>
      <c r="C67" s="10" t="s">
        <v>86</v>
      </c>
      <c r="D67" s="12">
        <v>6</v>
      </c>
      <c r="E67" s="13"/>
      <c r="F67" s="14">
        <f t="shared" si="1"/>
        <v>0</v>
      </c>
    </row>
    <row r="68" ht="28.35" customHeight="1" spans="1:6">
      <c r="A68" s="10" t="s">
        <v>84</v>
      </c>
      <c r="B68" s="11" t="s">
        <v>107</v>
      </c>
      <c r="C68" s="10" t="s">
        <v>86</v>
      </c>
      <c r="D68" s="12">
        <v>1</v>
      </c>
      <c r="E68" s="13"/>
      <c r="F68" s="14">
        <f t="shared" si="1"/>
        <v>0</v>
      </c>
    </row>
    <row r="69" ht="56.7" customHeight="1" spans="1:6">
      <c r="A69" s="10" t="s">
        <v>87</v>
      </c>
      <c r="B69" s="11" t="s">
        <v>108</v>
      </c>
      <c r="C69" s="10" t="s">
        <v>86</v>
      </c>
      <c r="D69" s="12">
        <v>2</v>
      </c>
      <c r="E69" s="13"/>
      <c r="F69" s="14">
        <f t="shared" si="1"/>
        <v>0</v>
      </c>
    </row>
    <row r="70" ht="57.45" customHeight="1" spans="1:6">
      <c r="A70" s="10" t="s">
        <v>89</v>
      </c>
      <c r="B70" s="11" t="s">
        <v>109</v>
      </c>
      <c r="C70" s="10" t="s">
        <v>86</v>
      </c>
      <c r="D70" s="12">
        <v>2</v>
      </c>
      <c r="E70" s="13"/>
      <c r="F70" s="14">
        <f t="shared" si="1"/>
        <v>0</v>
      </c>
    </row>
    <row r="71" ht="57.45" customHeight="1" spans="1:6">
      <c r="A71" s="10" t="s">
        <v>110</v>
      </c>
      <c r="B71" s="11" t="s">
        <v>111</v>
      </c>
      <c r="C71" s="10" t="s">
        <v>81</v>
      </c>
      <c r="D71" s="12">
        <v>4</v>
      </c>
      <c r="E71" s="13"/>
      <c r="F71" s="14">
        <f t="shared" si="1"/>
        <v>0</v>
      </c>
    </row>
    <row r="72" ht="23.25" customHeight="1" spans="1:6">
      <c r="A72" s="10"/>
      <c r="B72" s="10"/>
      <c r="C72" s="11"/>
      <c r="D72" s="12"/>
      <c r="E72" s="12"/>
      <c r="F72" s="12"/>
    </row>
    <row r="73" ht="23.25" customHeight="1" spans="1:6">
      <c r="A73" s="10"/>
      <c r="B73" s="10"/>
      <c r="C73" s="11"/>
      <c r="D73" s="12"/>
      <c r="E73" s="12"/>
      <c r="F73" s="12"/>
    </row>
    <row r="74" ht="1.45" customHeight="1" spans="1:6">
      <c r="A74" s="20"/>
      <c r="B74" s="20"/>
      <c r="C74" s="20"/>
      <c r="D74" s="20"/>
      <c r="E74" s="20"/>
      <c r="F74" s="20"/>
    </row>
    <row r="75" ht="30.55" customHeight="1" spans="1:6">
      <c r="A75" s="1"/>
      <c r="B75" s="1"/>
      <c r="C75" s="21" t="s">
        <v>26</v>
      </c>
      <c r="D75" s="21"/>
      <c r="E75" s="21"/>
      <c r="F75" s="21"/>
    </row>
    <row r="76" ht="23.25" customHeight="1" spans="1:6">
      <c r="A76" s="1"/>
      <c r="B76" s="1"/>
      <c r="C76" s="2"/>
      <c r="D76" s="2"/>
      <c r="E76" s="3"/>
      <c r="F76" s="3"/>
    </row>
    <row r="77" ht="44.35" customHeight="1" spans="1:6">
      <c r="A77" s="4" t="s">
        <v>27</v>
      </c>
      <c r="B77" s="4"/>
      <c r="C77" s="4"/>
      <c r="D77" s="4"/>
      <c r="E77" s="4"/>
      <c r="F77" s="4"/>
    </row>
    <row r="78" ht="50.2" customHeight="1" spans="1:6">
      <c r="A78" s="5" t="s">
        <v>28</v>
      </c>
      <c r="B78" s="5"/>
      <c r="C78" s="5"/>
      <c r="D78" s="6" t="s">
        <v>112</v>
      </c>
      <c r="E78" s="6"/>
      <c r="F78" s="6"/>
    </row>
    <row r="79" ht="29.1" customHeight="1" spans="1:6">
      <c r="A79" s="10" t="s">
        <v>30</v>
      </c>
      <c r="B79" s="10" t="s">
        <v>31</v>
      </c>
      <c r="C79" s="10" t="s">
        <v>32</v>
      </c>
      <c r="D79" s="10" t="s">
        <v>33</v>
      </c>
      <c r="E79" s="10" t="s">
        <v>34</v>
      </c>
      <c r="F79" s="10" t="s">
        <v>35</v>
      </c>
    </row>
    <row r="80" ht="57.45" customHeight="1" spans="1:6">
      <c r="A80" s="10" t="s">
        <v>93</v>
      </c>
      <c r="B80" s="11" t="s">
        <v>113</v>
      </c>
      <c r="C80" s="10" t="s">
        <v>81</v>
      </c>
      <c r="D80" s="12">
        <v>1</v>
      </c>
      <c r="E80" s="13"/>
      <c r="F80" s="14">
        <f t="shared" ref="F80:F87" si="2">ROUND(IF(OR(ISERROR(D80),D80=""),0,D80)*IF(OR(ISERROR(E80),E80=""),0,E80),2)</f>
        <v>0</v>
      </c>
    </row>
    <row r="81" ht="28.35" customHeight="1" spans="1:6">
      <c r="A81" s="10" t="s">
        <v>114</v>
      </c>
      <c r="B81" s="11" t="s">
        <v>115</v>
      </c>
      <c r="C81" s="10" t="s">
        <v>81</v>
      </c>
      <c r="D81" s="12">
        <v>2</v>
      </c>
      <c r="E81" s="13"/>
      <c r="F81" s="14">
        <f t="shared" si="2"/>
        <v>0</v>
      </c>
    </row>
    <row r="82" ht="56.7" customHeight="1" spans="1:6">
      <c r="A82" s="10" t="s">
        <v>116</v>
      </c>
      <c r="B82" s="11" t="s">
        <v>117</v>
      </c>
      <c r="C82" s="10" t="s">
        <v>81</v>
      </c>
      <c r="D82" s="12">
        <v>2</v>
      </c>
      <c r="E82" s="13"/>
      <c r="F82" s="14">
        <f t="shared" si="2"/>
        <v>0</v>
      </c>
    </row>
    <row r="83" ht="57.45" customHeight="1" spans="1:6">
      <c r="A83" s="10" t="s">
        <v>118</v>
      </c>
      <c r="B83" s="11" t="s">
        <v>119</v>
      </c>
      <c r="C83" s="10" t="s">
        <v>81</v>
      </c>
      <c r="D83" s="12">
        <v>2</v>
      </c>
      <c r="E83" s="13"/>
      <c r="F83" s="14">
        <f t="shared" si="2"/>
        <v>0</v>
      </c>
    </row>
    <row r="84" ht="28.35" customHeight="1" spans="1:6">
      <c r="A84" s="10" t="s">
        <v>120</v>
      </c>
      <c r="B84" s="11" t="s">
        <v>121</v>
      </c>
      <c r="C84" s="10" t="s">
        <v>86</v>
      </c>
      <c r="D84" s="12">
        <v>7</v>
      </c>
      <c r="E84" s="13"/>
      <c r="F84" s="14">
        <f t="shared" si="2"/>
        <v>0</v>
      </c>
    </row>
    <row r="85" ht="20.35" customHeight="1" spans="1:6">
      <c r="A85" s="10" t="s">
        <v>122</v>
      </c>
      <c r="B85" s="11" t="s">
        <v>123</v>
      </c>
      <c r="C85" s="10" t="s">
        <v>124</v>
      </c>
      <c r="D85" s="12">
        <v>4</v>
      </c>
      <c r="E85" s="13"/>
      <c r="F85" s="14">
        <f t="shared" si="2"/>
        <v>0</v>
      </c>
    </row>
    <row r="86" ht="56.7" customHeight="1" spans="1:6">
      <c r="A86" s="10" t="s">
        <v>125</v>
      </c>
      <c r="B86" s="11" t="s">
        <v>94</v>
      </c>
      <c r="C86" s="10" t="s">
        <v>95</v>
      </c>
      <c r="D86" s="12">
        <v>2</v>
      </c>
      <c r="E86" s="13"/>
      <c r="F86" s="14">
        <f t="shared" si="2"/>
        <v>0</v>
      </c>
    </row>
    <row r="87" ht="86.55" customHeight="1" spans="1:6">
      <c r="A87" s="10" t="s">
        <v>126</v>
      </c>
      <c r="B87" s="11" t="s">
        <v>98</v>
      </c>
      <c r="C87" s="10" t="s">
        <v>95</v>
      </c>
      <c r="D87" s="12">
        <v>2</v>
      </c>
      <c r="E87" s="13"/>
      <c r="F87" s="14">
        <f t="shared" si="2"/>
        <v>0</v>
      </c>
    </row>
    <row r="88" ht="20.35" customHeight="1" spans="1:6">
      <c r="A88" s="10" t="s">
        <v>127</v>
      </c>
      <c r="B88" s="11" t="s">
        <v>128</v>
      </c>
      <c r="C88" s="10"/>
      <c r="D88" s="12" t="s">
        <v>17</v>
      </c>
      <c r="E88" s="12" t="s">
        <v>17</v>
      </c>
      <c r="F88" s="12" t="s">
        <v>17</v>
      </c>
    </row>
    <row r="89" ht="57.45" customHeight="1" spans="1:6">
      <c r="A89" s="10" t="s">
        <v>40</v>
      </c>
      <c r="B89" s="11" t="s">
        <v>129</v>
      </c>
      <c r="C89" s="10" t="s">
        <v>81</v>
      </c>
      <c r="D89" s="12">
        <v>2</v>
      </c>
      <c r="E89" s="13"/>
      <c r="F89" s="14">
        <f>ROUND(IF(OR(ISERROR(D89),D89=""),0,D89)*IF(OR(ISERROR(E89),E89=""),0,E89),2)</f>
        <v>0</v>
      </c>
    </row>
    <row r="90" ht="28.35" customHeight="1" spans="1:6">
      <c r="A90" s="10" t="s">
        <v>43</v>
      </c>
      <c r="B90" s="11" t="s">
        <v>130</v>
      </c>
      <c r="C90" s="10" t="s">
        <v>81</v>
      </c>
      <c r="D90" s="12">
        <v>15</v>
      </c>
      <c r="E90" s="13"/>
      <c r="F90" s="14">
        <f>ROUND(IF(OR(ISERROR(D90),D90=""),0,D90)*IF(OR(ISERROR(E90),E90=""),0,E90),2)</f>
        <v>0</v>
      </c>
    </row>
    <row r="91" ht="20.35" customHeight="1" spans="1:6">
      <c r="A91" s="10" t="s">
        <v>75</v>
      </c>
      <c r="B91" s="11" t="s">
        <v>131</v>
      </c>
      <c r="C91" s="10" t="s">
        <v>81</v>
      </c>
      <c r="D91" s="12">
        <v>15</v>
      </c>
      <c r="E91" s="13"/>
      <c r="F91" s="14">
        <f>ROUND(IF(OR(ISERROR(D91),D91=""),0,D91)*IF(OR(ISERROR(E91),E91=""),0,E91),2)</f>
        <v>0</v>
      </c>
    </row>
    <row r="92" ht="42.2" customHeight="1" spans="1:6">
      <c r="A92" s="10" t="s">
        <v>77</v>
      </c>
      <c r="B92" s="11" t="s">
        <v>132</v>
      </c>
      <c r="C92" s="10" t="s">
        <v>133</v>
      </c>
      <c r="D92" s="12">
        <v>300</v>
      </c>
      <c r="E92" s="13"/>
      <c r="F92" s="14">
        <f>ROUND(IF(OR(ISERROR(D92),D92=""),0,D92)*IF(OR(ISERROR(E92),E92=""),0,E92),2)</f>
        <v>0</v>
      </c>
    </row>
    <row r="93" ht="28.35" customHeight="1" spans="1:6">
      <c r="A93" s="10" t="s">
        <v>79</v>
      </c>
      <c r="B93" s="11" t="s">
        <v>134</v>
      </c>
      <c r="C93" s="10" t="s">
        <v>133</v>
      </c>
      <c r="D93" s="12">
        <v>640</v>
      </c>
      <c r="E93" s="13"/>
      <c r="F93" s="14">
        <f>ROUND(IF(OR(ISERROR(D93),D93=""),0,D93)*IF(OR(ISERROR(E93),E93=""),0,E93),2)</f>
        <v>0</v>
      </c>
    </row>
    <row r="94" ht="21.1" customHeight="1" spans="1:6">
      <c r="A94" s="20"/>
      <c r="B94" s="20"/>
      <c r="C94" s="20"/>
      <c r="D94" s="20"/>
      <c r="E94" s="20"/>
      <c r="F94" s="20"/>
    </row>
    <row r="95" ht="30.55" customHeight="1" spans="1:6">
      <c r="A95" s="1"/>
      <c r="B95" s="1"/>
      <c r="C95" s="21" t="s">
        <v>26</v>
      </c>
      <c r="D95" s="21"/>
      <c r="E95" s="21"/>
      <c r="F95" s="21"/>
    </row>
    <row r="96" ht="23.25" customHeight="1" spans="1:6">
      <c r="A96" s="1"/>
      <c r="B96" s="1"/>
      <c r="C96" s="2"/>
      <c r="D96" s="2"/>
      <c r="E96" s="3"/>
      <c r="F96" s="3"/>
    </row>
    <row r="97" ht="44.35" customHeight="1" spans="1:6">
      <c r="A97" s="4" t="s">
        <v>27</v>
      </c>
      <c r="B97" s="4"/>
      <c r="C97" s="4"/>
      <c r="D97" s="4"/>
      <c r="E97" s="4"/>
      <c r="F97" s="4"/>
    </row>
    <row r="98" ht="50.2" customHeight="1" spans="1:6">
      <c r="A98" s="5" t="s">
        <v>28</v>
      </c>
      <c r="B98" s="5"/>
      <c r="C98" s="5"/>
      <c r="D98" s="6" t="s">
        <v>135</v>
      </c>
      <c r="E98" s="6"/>
      <c r="F98" s="6"/>
    </row>
    <row r="99" ht="29.1" customHeight="1" spans="1:6">
      <c r="A99" s="10" t="s">
        <v>30</v>
      </c>
      <c r="B99" s="10" t="s">
        <v>31</v>
      </c>
      <c r="C99" s="10" t="s">
        <v>32</v>
      </c>
      <c r="D99" s="10" t="s">
        <v>33</v>
      </c>
      <c r="E99" s="10" t="s">
        <v>34</v>
      </c>
      <c r="F99" s="10" t="s">
        <v>35</v>
      </c>
    </row>
    <row r="100" ht="28.35" customHeight="1" spans="1:6">
      <c r="A100" s="10" t="s">
        <v>82</v>
      </c>
      <c r="B100" s="11" t="s">
        <v>136</v>
      </c>
      <c r="C100" s="10" t="s">
        <v>133</v>
      </c>
      <c r="D100" s="12">
        <v>400</v>
      </c>
      <c r="E100" s="13"/>
      <c r="F100" s="14">
        <f t="shared" ref="F100:F116" si="3">ROUND(IF(OR(ISERROR(D100),D100=""),0,D100)*IF(OR(ISERROR(E100),E100=""),0,E100),2)</f>
        <v>0</v>
      </c>
    </row>
    <row r="101" ht="28.35" customHeight="1" spans="1:6">
      <c r="A101" s="10" t="s">
        <v>84</v>
      </c>
      <c r="B101" s="11" t="s">
        <v>137</v>
      </c>
      <c r="C101" s="10" t="s">
        <v>133</v>
      </c>
      <c r="D101" s="12">
        <v>525</v>
      </c>
      <c r="E101" s="13"/>
      <c r="F101" s="14">
        <f t="shared" si="3"/>
        <v>0</v>
      </c>
    </row>
    <row r="102" ht="27.65" customHeight="1" spans="1:6">
      <c r="A102" s="10" t="s">
        <v>87</v>
      </c>
      <c r="B102" s="11" t="s">
        <v>138</v>
      </c>
      <c r="C102" s="10" t="s">
        <v>133</v>
      </c>
      <c r="D102" s="12">
        <v>700</v>
      </c>
      <c r="E102" s="13"/>
      <c r="F102" s="14">
        <f t="shared" si="3"/>
        <v>0</v>
      </c>
    </row>
    <row r="103" ht="28.35" customHeight="1" spans="1:6">
      <c r="A103" s="10" t="s">
        <v>89</v>
      </c>
      <c r="B103" s="11" t="s">
        <v>139</v>
      </c>
      <c r="C103" s="10" t="s">
        <v>133</v>
      </c>
      <c r="D103" s="12">
        <v>200</v>
      </c>
      <c r="E103" s="13"/>
      <c r="F103" s="14">
        <f t="shared" si="3"/>
        <v>0</v>
      </c>
    </row>
    <row r="104" ht="27.65" customHeight="1" spans="1:6">
      <c r="A104" s="10" t="s">
        <v>110</v>
      </c>
      <c r="B104" s="11" t="s">
        <v>140</v>
      </c>
      <c r="C104" s="10" t="s">
        <v>141</v>
      </c>
      <c r="D104" s="12">
        <v>4</v>
      </c>
      <c r="E104" s="13"/>
      <c r="F104" s="14">
        <f t="shared" si="3"/>
        <v>0</v>
      </c>
    </row>
    <row r="105" ht="28.35" customHeight="1" spans="1:6">
      <c r="A105" s="10" t="s">
        <v>142</v>
      </c>
      <c r="B105" s="11" t="s">
        <v>143</v>
      </c>
      <c r="C105" s="10" t="s">
        <v>133</v>
      </c>
      <c r="D105" s="12">
        <v>400</v>
      </c>
      <c r="E105" s="13"/>
      <c r="F105" s="14">
        <f t="shared" si="3"/>
        <v>0</v>
      </c>
    </row>
    <row r="106" ht="27.65" customHeight="1" spans="1:6">
      <c r="A106" s="10" t="s">
        <v>114</v>
      </c>
      <c r="B106" s="11" t="s">
        <v>144</v>
      </c>
      <c r="C106" s="10" t="s">
        <v>145</v>
      </c>
      <c r="D106" s="12">
        <v>2</v>
      </c>
      <c r="E106" s="13"/>
      <c r="F106" s="14">
        <f t="shared" si="3"/>
        <v>0</v>
      </c>
    </row>
    <row r="107" ht="42.9" customHeight="1" spans="1:6">
      <c r="A107" s="10" t="s">
        <v>116</v>
      </c>
      <c r="B107" s="11" t="s">
        <v>146</v>
      </c>
      <c r="C107" s="10" t="s">
        <v>133</v>
      </c>
      <c r="D107" s="12">
        <v>350</v>
      </c>
      <c r="E107" s="13"/>
      <c r="F107" s="14">
        <f t="shared" si="3"/>
        <v>0</v>
      </c>
    </row>
    <row r="108" ht="42.9" customHeight="1" spans="1:6">
      <c r="A108" s="10" t="s">
        <v>118</v>
      </c>
      <c r="B108" s="11" t="s">
        <v>147</v>
      </c>
      <c r="C108" s="10" t="s">
        <v>133</v>
      </c>
      <c r="D108" s="12">
        <v>700</v>
      </c>
      <c r="E108" s="13"/>
      <c r="F108" s="14">
        <f t="shared" si="3"/>
        <v>0</v>
      </c>
    </row>
    <row r="109" ht="20.35" customHeight="1" spans="1:6">
      <c r="A109" s="10" t="s">
        <v>120</v>
      </c>
      <c r="B109" s="11" t="s">
        <v>148</v>
      </c>
      <c r="C109" s="10" t="s">
        <v>133</v>
      </c>
      <c r="D109" s="12">
        <v>800</v>
      </c>
      <c r="E109" s="13"/>
      <c r="F109" s="14">
        <f t="shared" si="3"/>
        <v>0</v>
      </c>
    </row>
    <row r="110" ht="56.7" customHeight="1" spans="1:6">
      <c r="A110" s="10" t="s">
        <v>122</v>
      </c>
      <c r="B110" s="11" t="s">
        <v>149</v>
      </c>
      <c r="C110" s="10" t="s">
        <v>133</v>
      </c>
      <c r="D110" s="12">
        <v>40</v>
      </c>
      <c r="E110" s="13"/>
      <c r="F110" s="14">
        <f t="shared" si="3"/>
        <v>0</v>
      </c>
    </row>
    <row r="111" ht="20.35" customHeight="1" spans="1:6">
      <c r="A111" s="10" t="s">
        <v>125</v>
      </c>
      <c r="B111" s="11" t="s">
        <v>150</v>
      </c>
      <c r="C111" s="10" t="s">
        <v>133</v>
      </c>
      <c r="D111" s="12">
        <v>80</v>
      </c>
      <c r="E111" s="13"/>
      <c r="F111" s="14">
        <f t="shared" si="3"/>
        <v>0</v>
      </c>
    </row>
    <row r="112" ht="28.35" customHeight="1" spans="1:6">
      <c r="A112" s="10" t="s">
        <v>126</v>
      </c>
      <c r="B112" s="11" t="s">
        <v>151</v>
      </c>
      <c r="C112" s="10" t="s">
        <v>133</v>
      </c>
      <c r="D112" s="12">
        <v>200</v>
      </c>
      <c r="E112" s="13"/>
      <c r="F112" s="14">
        <f t="shared" si="3"/>
        <v>0</v>
      </c>
    </row>
    <row r="113" ht="42.9" customHeight="1" spans="1:6">
      <c r="A113" s="10" t="s">
        <v>152</v>
      </c>
      <c r="B113" s="11" t="s">
        <v>153</v>
      </c>
      <c r="C113" s="10" t="s">
        <v>154</v>
      </c>
      <c r="D113" s="12">
        <v>24</v>
      </c>
      <c r="E113" s="13"/>
      <c r="F113" s="14">
        <f t="shared" si="3"/>
        <v>0</v>
      </c>
    </row>
    <row r="114" ht="42.2" customHeight="1" spans="1:6">
      <c r="A114" s="10" t="s">
        <v>155</v>
      </c>
      <c r="B114" s="11" t="s">
        <v>156</v>
      </c>
      <c r="C114" s="10" t="s">
        <v>154</v>
      </c>
      <c r="D114" s="12">
        <v>16</v>
      </c>
      <c r="E114" s="13"/>
      <c r="F114" s="14">
        <f t="shared" si="3"/>
        <v>0</v>
      </c>
    </row>
    <row r="115" ht="72" customHeight="1" spans="1:6">
      <c r="A115" s="10" t="s">
        <v>157</v>
      </c>
      <c r="B115" s="11" t="s">
        <v>158</v>
      </c>
      <c r="C115" s="10" t="s">
        <v>95</v>
      </c>
      <c r="D115" s="12">
        <v>2</v>
      </c>
      <c r="E115" s="13"/>
      <c r="F115" s="14">
        <f t="shared" si="3"/>
        <v>0</v>
      </c>
    </row>
    <row r="116" ht="28.35" customHeight="1" spans="1:6">
      <c r="A116" s="10" t="s">
        <v>159</v>
      </c>
      <c r="B116" s="11" t="s">
        <v>160</v>
      </c>
      <c r="C116" s="10" t="s">
        <v>161</v>
      </c>
      <c r="D116" s="12">
        <v>48</v>
      </c>
      <c r="E116" s="13"/>
      <c r="F116" s="14">
        <f t="shared" si="3"/>
        <v>0</v>
      </c>
    </row>
    <row r="117" ht="16.75" customHeight="1" spans="1:6">
      <c r="A117" s="20"/>
      <c r="B117" s="20"/>
      <c r="C117" s="20"/>
      <c r="D117" s="20"/>
      <c r="E117" s="20"/>
      <c r="F117" s="20"/>
    </row>
    <row r="118" ht="30.55" customHeight="1" spans="1:6">
      <c r="A118" s="1"/>
      <c r="B118" s="1"/>
      <c r="C118" s="21" t="s">
        <v>26</v>
      </c>
      <c r="D118" s="21"/>
      <c r="E118" s="21"/>
      <c r="F118" s="21"/>
    </row>
    <row r="119" ht="23.25" customHeight="1" spans="1:6">
      <c r="A119" s="1"/>
      <c r="B119" s="1"/>
      <c r="C119" s="2"/>
      <c r="D119" s="2"/>
      <c r="E119" s="3"/>
      <c r="F119" s="3"/>
    </row>
    <row r="120" ht="44.35" customHeight="1" spans="1:6">
      <c r="A120" s="4" t="s">
        <v>27</v>
      </c>
      <c r="B120" s="4"/>
      <c r="C120" s="4"/>
      <c r="D120" s="4"/>
      <c r="E120" s="4"/>
      <c r="F120" s="4"/>
    </row>
    <row r="121" ht="50.2" customHeight="1" spans="1:6">
      <c r="A121" s="5" t="s">
        <v>28</v>
      </c>
      <c r="B121" s="5"/>
      <c r="C121" s="5"/>
      <c r="D121" s="6" t="s">
        <v>162</v>
      </c>
      <c r="E121" s="6"/>
      <c r="F121" s="6"/>
    </row>
    <row r="122" ht="29.1" customHeight="1" spans="1:6">
      <c r="A122" s="10" t="s">
        <v>30</v>
      </c>
      <c r="B122" s="10" t="s">
        <v>31</v>
      </c>
      <c r="C122" s="10" t="s">
        <v>32</v>
      </c>
      <c r="D122" s="10" t="s">
        <v>33</v>
      </c>
      <c r="E122" s="10" t="s">
        <v>34</v>
      </c>
      <c r="F122" s="10" t="s">
        <v>35</v>
      </c>
    </row>
    <row r="123" ht="71" customHeight="1" spans="1:6">
      <c r="A123" s="10" t="s">
        <v>163</v>
      </c>
      <c r="B123" s="11" t="s">
        <v>164</v>
      </c>
      <c r="C123" s="10" t="s">
        <v>95</v>
      </c>
      <c r="D123" s="12">
        <v>1</v>
      </c>
      <c r="E123" s="13"/>
      <c r="F123" s="14">
        <f>ROUND(IF(OR(ISERROR(D123),D123=""),0,D123)*IF(OR(ISERROR(E123),E123=""),0,E123),2)</f>
        <v>0</v>
      </c>
    </row>
    <row r="124" ht="23.25" customHeight="1" spans="1:6">
      <c r="A124" s="10"/>
      <c r="B124" s="10"/>
      <c r="C124" s="11"/>
      <c r="D124" s="12"/>
      <c r="E124" s="12"/>
      <c r="F124" s="12"/>
    </row>
    <row r="125" ht="24" customHeight="1" spans="1:6">
      <c r="A125" s="10"/>
      <c r="B125" s="10"/>
      <c r="C125" s="11"/>
      <c r="D125" s="12"/>
      <c r="E125" s="12"/>
      <c r="F125" s="12"/>
    </row>
    <row r="126" ht="23.25" customHeight="1" spans="1:6">
      <c r="A126" s="10"/>
      <c r="B126" s="10"/>
      <c r="C126" s="11"/>
      <c r="D126" s="12"/>
      <c r="E126" s="12"/>
      <c r="F126" s="12"/>
    </row>
    <row r="127" ht="23.25" customHeight="1" spans="1:6">
      <c r="A127" s="10"/>
      <c r="B127" s="10"/>
      <c r="C127" s="11"/>
      <c r="D127" s="12"/>
      <c r="E127" s="12"/>
      <c r="F127" s="12"/>
    </row>
    <row r="128" ht="23.25" customHeight="1" spans="1:6">
      <c r="A128" s="10"/>
      <c r="B128" s="10"/>
      <c r="C128" s="11"/>
      <c r="D128" s="12"/>
      <c r="E128" s="12"/>
      <c r="F128" s="12"/>
    </row>
    <row r="129" ht="24" customHeight="1" spans="1:6">
      <c r="A129" s="10"/>
      <c r="B129" s="10"/>
      <c r="C129" s="11"/>
      <c r="D129" s="12"/>
      <c r="E129" s="12"/>
      <c r="F129" s="12"/>
    </row>
    <row r="130" ht="23.25" customHeight="1" spans="1:6">
      <c r="A130" s="10"/>
      <c r="B130" s="10"/>
      <c r="C130" s="11"/>
      <c r="D130" s="12"/>
      <c r="E130" s="12"/>
      <c r="F130" s="12"/>
    </row>
    <row r="131" ht="23.25" customHeight="1" spans="1:6">
      <c r="A131" s="10"/>
      <c r="B131" s="10"/>
      <c r="C131" s="11"/>
      <c r="D131" s="12"/>
      <c r="E131" s="12"/>
      <c r="F131" s="12"/>
    </row>
    <row r="132" ht="24" customHeight="1" spans="1:6">
      <c r="A132" s="10"/>
      <c r="B132" s="10"/>
      <c r="C132" s="11"/>
      <c r="D132" s="12"/>
      <c r="E132" s="12"/>
      <c r="F132" s="12"/>
    </row>
    <row r="133" ht="23.25" customHeight="1" spans="1:6">
      <c r="A133" s="10"/>
      <c r="B133" s="10"/>
      <c r="C133" s="11"/>
      <c r="D133" s="12"/>
      <c r="E133" s="12"/>
      <c r="F133" s="12"/>
    </row>
    <row r="134" ht="24" customHeight="1" spans="1:6">
      <c r="A134" s="10"/>
      <c r="B134" s="10"/>
      <c r="C134" s="11"/>
      <c r="D134" s="12"/>
      <c r="E134" s="12"/>
      <c r="F134" s="12"/>
    </row>
    <row r="135" ht="23.25" customHeight="1" spans="1:6">
      <c r="A135" s="10"/>
      <c r="B135" s="10"/>
      <c r="C135" s="11"/>
      <c r="D135" s="12"/>
      <c r="E135" s="12"/>
      <c r="F135" s="12"/>
    </row>
    <row r="136" ht="23.25" customHeight="1" spans="1:6">
      <c r="A136" s="10"/>
      <c r="B136" s="10"/>
      <c r="C136" s="11"/>
      <c r="D136" s="12"/>
      <c r="E136" s="12"/>
      <c r="F136" s="12"/>
    </row>
    <row r="137" ht="23.25" customHeight="1" spans="1:6">
      <c r="A137" s="10"/>
      <c r="B137" s="10"/>
      <c r="C137" s="11"/>
      <c r="D137" s="12"/>
      <c r="E137" s="12"/>
      <c r="F137" s="12"/>
    </row>
    <row r="138" ht="24" customHeight="1" spans="1:6">
      <c r="A138" s="10"/>
      <c r="B138" s="10"/>
      <c r="C138" s="11"/>
      <c r="D138" s="12"/>
      <c r="E138" s="12"/>
      <c r="F138" s="12"/>
    </row>
    <row r="139" ht="23.25" customHeight="1" spans="1:6">
      <c r="A139" s="10"/>
      <c r="B139" s="10"/>
      <c r="C139" s="11"/>
      <c r="D139" s="12"/>
      <c r="E139" s="12"/>
      <c r="F139" s="12"/>
    </row>
    <row r="140" ht="23.25" customHeight="1" spans="1:6">
      <c r="A140" s="10"/>
      <c r="B140" s="10"/>
      <c r="C140" s="11"/>
      <c r="D140" s="12"/>
      <c r="E140" s="12"/>
      <c r="F140" s="12"/>
    </row>
    <row r="141" ht="24" customHeight="1" spans="1:6">
      <c r="A141" s="10"/>
      <c r="B141" s="10"/>
      <c r="C141" s="11"/>
      <c r="D141" s="12"/>
      <c r="E141" s="12"/>
      <c r="F141" s="12"/>
    </row>
    <row r="142" ht="23.25" customHeight="1" spans="1:6">
      <c r="A142" s="10"/>
      <c r="B142" s="10"/>
      <c r="C142" s="11"/>
      <c r="D142" s="12"/>
      <c r="E142" s="12"/>
      <c r="F142" s="12"/>
    </row>
    <row r="143" ht="23.25" customHeight="1" spans="1:6">
      <c r="A143" s="10"/>
      <c r="B143" s="10"/>
      <c r="C143" s="11"/>
      <c r="D143" s="12"/>
      <c r="E143" s="12"/>
      <c r="F143" s="12"/>
    </row>
    <row r="144" ht="23.25" customHeight="1" spans="1:6">
      <c r="A144" s="10"/>
      <c r="B144" s="10"/>
      <c r="C144" s="11"/>
      <c r="D144" s="12"/>
      <c r="E144" s="12"/>
      <c r="F144" s="12"/>
    </row>
    <row r="145" ht="20.35" customHeight="1" spans="1:6">
      <c r="A145" s="15" t="s">
        <v>165</v>
      </c>
      <c r="B145" s="16"/>
      <c r="C145" s="17" t="s">
        <v>65</v>
      </c>
      <c r="D145" s="18">
        <f>ROUND(SUM(F38:F144),2)</f>
        <v>0</v>
      </c>
      <c r="E145" s="17"/>
      <c r="F145" s="19" t="s">
        <v>66</v>
      </c>
    </row>
    <row r="146" ht="21.8" customHeight="1" spans="1:6">
      <c r="A146" s="20"/>
      <c r="B146" s="20"/>
      <c r="C146" s="20"/>
      <c r="D146" s="20"/>
      <c r="E146" s="20"/>
      <c r="F146" s="20"/>
    </row>
    <row r="147" ht="30.55" customHeight="1" spans="1:6">
      <c r="A147" s="1"/>
      <c r="B147" s="1"/>
      <c r="C147" s="21" t="s">
        <v>26</v>
      </c>
      <c r="D147" s="21"/>
      <c r="E147" s="21"/>
      <c r="F147" s="21"/>
    </row>
  </sheetData>
  <sheetProtection algorithmName="SHA-512" hashValue="Wc6s2aIE/5cwmIjB+UKRzKPzHYcnSHYI1uuLMI18NJZxZT9YM9cZQa3tK/MIW9oQbtg/nJmUxEhGuaAZTrNlOQ==" saltValue="CVScqqts3U1CGP/qJev7fg==" spinCount="100000" sheet="1" objects="1"/>
  <mergeCells count="54">
    <mergeCell ref="A1:B1"/>
    <mergeCell ref="C1:D1"/>
    <mergeCell ref="E1:F1"/>
    <mergeCell ref="A2:F2"/>
    <mergeCell ref="A3:C3"/>
    <mergeCell ref="D3:F3"/>
    <mergeCell ref="A4:F4"/>
    <mergeCell ref="A30:B30"/>
    <mergeCell ref="D30:E30"/>
    <mergeCell ref="A32:B32"/>
    <mergeCell ref="C32:F32"/>
    <mergeCell ref="A33:B33"/>
    <mergeCell ref="C33:D33"/>
    <mergeCell ref="E33:F33"/>
    <mergeCell ref="A34:F34"/>
    <mergeCell ref="A35:C35"/>
    <mergeCell ref="D35:F35"/>
    <mergeCell ref="A36:F36"/>
    <mergeCell ref="A55:B55"/>
    <mergeCell ref="C55:F55"/>
    <mergeCell ref="A56:B56"/>
    <mergeCell ref="C56:D56"/>
    <mergeCell ref="E56:F56"/>
    <mergeCell ref="A57:F57"/>
    <mergeCell ref="A58:C58"/>
    <mergeCell ref="D58:F58"/>
    <mergeCell ref="A75:B75"/>
    <mergeCell ref="C75:F75"/>
    <mergeCell ref="A76:B76"/>
    <mergeCell ref="C76:D76"/>
    <mergeCell ref="E76:F76"/>
    <mergeCell ref="A77:F77"/>
    <mergeCell ref="A78:C78"/>
    <mergeCell ref="D78:F78"/>
    <mergeCell ref="A95:B95"/>
    <mergeCell ref="C95:F95"/>
    <mergeCell ref="A96:B96"/>
    <mergeCell ref="C96:D96"/>
    <mergeCell ref="E96:F96"/>
    <mergeCell ref="A97:F97"/>
    <mergeCell ref="A98:C98"/>
    <mergeCell ref="D98:F98"/>
    <mergeCell ref="A118:B118"/>
    <mergeCell ref="C118:F118"/>
    <mergeCell ref="A119:B119"/>
    <mergeCell ref="C119:D119"/>
    <mergeCell ref="E119:F119"/>
    <mergeCell ref="A120:F120"/>
    <mergeCell ref="A121:C121"/>
    <mergeCell ref="D121:F121"/>
    <mergeCell ref="A145:B145"/>
    <mergeCell ref="D145:E145"/>
    <mergeCell ref="A147:B147"/>
    <mergeCell ref="C147:F147"/>
  </mergeCells>
  <pageMargins left="0.590551181102362" right="0.393700787401575" top="0.393700787401575" bottom="0.47244094488189" header="0" footer="0"/>
  <pageSetup paperSize="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Stimulsoft</Company>
  <Application>Stimulsoft Reports 2024.3.1 from 13 June 2024, .NET 4.5.2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 投标报价汇总表_(2018范本)</vt:lpstr>
      <vt:lpstr>6 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WPS_1609892980</cp:lastModifiedBy>
  <dcterms:created xsi:type="dcterms:W3CDTF">2025-09-12T07:53:00Z</dcterms:created>
  <dcterms:modified xsi:type="dcterms:W3CDTF">2025-09-12T09:25:10Z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2EC0FD0659074246B0E4433549477841_12</vt:lpwstr>
  </property>
  <property fmtid="{D5CDD505-2E9C-101B-9397-08002B2CF9AE}" pid="3" name="KSOProductBuildVer">
    <vt:lpwstr>2052-12.1.0.22529</vt:lpwstr>
  </property>
</Properties>
</file>